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образец  (6)" sheetId="1" r:id="rId1"/>
  </sheets>
  <calcPr calcId="145621" refMode="R1C1"/>
</workbook>
</file>

<file path=xl/calcChain.xml><?xml version="1.0" encoding="utf-8"?>
<calcChain xmlns="http://schemas.openxmlformats.org/spreadsheetml/2006/main">
  <c r="K15" i="1" l="1"/>
  <c r="L15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L16" i="1" l="1"/>
</calcChain>
</file>

<file path=xl/sharedStrings.xml><?xml version="1.0" encoding="utf-8"?>
<sst xmlns="http://schemas.openxmlformats.org/spreadsheetml/2006/main" count="51" uniqueCount="38">
  <si>
    <t xml:space="preserve">инфоо  закупках </t>
  </si>
  <si>
    <t>№</t>
  </si>
  <si>
    <t xml:space="preserve">Наименование материала </t>
  </si>
  <si>
    <t xml:space="preserve">ЕИ </t>
  </si>
  <si>
    <t>на складе
 остаток</t>
  </si>
  <si>
    <t xml:space="preserve">Приобретено в 2017году количество </t>
  </si>
  <si>
    <t xml:space="preserve">Приобретено в 2018 году количество </t>
  </si>
  <si>
    <t>цена 2018</t>
  </si>
  <si>
    <t xml:space="preserve">Приобретено в 2019 году количество </t>
  </si>
  <si>
    <t>цена, 2019</t>
  </si>
  <si>
    <t xml:space="preserve">количество </t>
  </si>
  <si>
    <t xml:space="preserve">Рукавицы с брезентовыми наладонниками </t>
  </si>
  <si>
    <t>пар</t>
  </si>
  <si>
    <t>250 шт</t>
  </si>
  <si>
    <t>Рукавицы брезентовые</t>
  </si>
  <si>
    <t>80пар</t>
  </si>
  <si>
    <t xml:space="preserve">Рукавицы суконные </t>
  </si>
  <si>
    <t>19пар</t>
  </si>
  <si>
    <t>Перчатки Х/Б</t>
  </si>
  <si>
    <t xml:space="preserve">500пар </t>
  </si>
  <si>
    <t xml:space="preserve">Перчатки КР </t>
  </si>
  <si>
    <t>6шт</t>
  </si>
  <si>
    <t>Перчатки КЩ</t>
  </si>
  <si>
    <t>60шт</t>
  </si>
  <si>
    <t>Перчатки сварочные</t>
  </si>
  <si>
    <t>Перчатки спилковые</t>
  </si>
  <si>
    <t>Перчатки ДЭ</t>
  </si>
  <si>
    <t>Каски защитные Оранжевые</t>
  </si>
  <si>
    <t>шт</t>
  </si>
  <si>
    <t>не закупались</t>
  </si>
  <si>
    <t>Респиратор 3м 8102</t>
  </si>
  <si>
    <t>Респиратор леписток</t>
  </si>
  <si>
    <t>600шт</t>
  </si>
  <si>
    <t>Беруши</t>
  </si>
  <si>
    <t xml:space="preserve">300шт </t>
  </si>
  <si>
    <t xml:space="preserve">Итого </t>
  </si>
  <si>
    <t xml:space="preserve">стоимость без НДС </t>
  </si>
  <si>
    <t xml:space="preserve">цена без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</si>
</sst>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р_.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43" fontId="0" fillId="0" borderId="0" xfId="1" applyFont="1" applyFill="1"/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164" fontId="0" fillId="0" borderId="0" xfId="0" applyNumberFormat="1" applyFill="1"/>
    <xf numFmtId="43" fontId="0" fillId="0" borderId="4" xfId="1" applyFont="1" applyFill="1" applyBorder="1"/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3" fontId="2" fillId="0" borderId="0" xfId="1" applyFont="1" applyFill="1"/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O7" sqref="O7"/>
    </sheetView>
  </sheetViews>
  <sheetFormatPr defaultRowHeight="15" x14ac:dyDescent="0.25"/>
  <cols>
    <col min="1" max="1" width="3.28515625" customWidth="1"/>
    <col min="2" max="2" width="29.5703125" customWidth="1"/>
    <col min="3" max="3" width="9.28515625" customWidth="1"/>
    <col min="4" max="4" width="9.28515625" hidden="1" customWidth="1"/>
    <col min="5" max="5" width="13.140625" hidden="1" customWidth="1"/>
    <col min="6" max="6" width="14.85546875" hidden="1" customWidth="1"/>
    <col min="7" max="7" width="12.85546875" hidden="1" customWidth="1"/>
    <col min="8" max="8" width="14.85546875" hidden="1" customWidth="1"/>
    <col min="9" max="9" width="10.42578125" hidden="1" customWidth="1"/>
    <col min="10" max="10" width="13.7109375" customWidth="1"/>
    <col min="11" max="11" width="13.28515625" style="4" customWidth="1"/>
    <col min="12" max="12" width="22.140625" style="5" customWidth="1"/>
    <col min="13" max="13" width="18.5703125" customWidth="1"/>
    <col min="14" max="14" width="13.28515625" bestFit="1" customWidth="1"/>
  </cols>
  <sheetData>
    <row r="1" spans="1:14" ht="30.75" customHeight="1" thickBot="1" x14ac:dyDescent="0.3">
      <c r="E1" s="1" t="s">
        <v>0</v>
      </c>
      <c r="F1" s="2"/>
      <c r="G1" s="2"/>
      <c r="H1" s="2"/>
      <c r="I1" s="3"/>
    </row>
    <row r="2" spans="1:14" s="14" customFormat="1" ht="53.25" customHeight="1" x14ac:dyDescent="0.2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1" t="s">
        <v>10</v>
      </c>
      <c r="K2" s="12" t="s">
        <v>37</v>
      </c>
      <c r="L2" s="13" t="s">
        <v>36</v>
      </c>
    </row>
    <row r="3" spans="1:14" s="23" customFormat="1" ht="30" x14ac:dyDescent="0.25">
      <c r="A3" s="15">
        <v>1</v>
      </c>
      <c r="B3" s="16" t="s">
        <v>11</v>
      </c>
      <c r="C3" s="15" t="s">
        <v>12</v>
      </c>
      <c r="D3" s="15" t="s">
        <v>13</v>
      </c>
      <c r="E3" s="17">
        <v>1570</v>
      </c>
      <c r="F3" s="18">
        <v>640</v>
      </c>
      <c r="G3" s="18">
        <v>190</v>
      </c>
      <c r="H3" s="18">
        <v>2510</v>
      </c>
      <c r="I3" s="19">
        <v>270</v>
      </c>
      <c r="J3" s="20">
        <v>2500</v>
      </c>
      <c r="K3" s="21">
        <f>300/112*100</f>
        <v>267.85714285714283</v>
      </c>
      <c r="L3" s="22">
        <f>K3*J3</f>
        <v>669642.85714285704</v>
      </c>
    </row>
    <row r="4" spans="1:14" x14ac:dyDescent="0.25">
      <c r="A4" s="24">
        <v>2</v>
      </c>
      <c r="B4" s="25" t="s">
        <v>14</v>
      </c>
      <c r="C4" s="15" t="s">
        <v>12</v>
      </c>
      <c r="D4" s="26" t="s">
        <v>15</v>
      </c>
      <c r="E4" s="27">
        <v>168</v>
      </c>
      <c r="F4" s="28">
        <v>60</v>
      </c>
      <c r="G4" s="28">
        <v>280</v>
      </c>
      <c r="H4" s="28">
        <v>300</v>
      </c>
      <c r="I4" s="29">
        <v>398</v>
      </c>
      <c r="J4" s="30">
        <v>200</v>
      </c>
      <c r="K4" s="31">
        <f>350/112*100</f>
        <v>312.5</v>
      </c>
      <c r="L4" s="22">
        <f>K4*J4</f>
        <v>62500</v>
      </c>
      <c r="M4" s="32"/>
    </row>
    <row r="5" spans="1:14" s="23" customFormat="1" x14ac:dyDescent="0.25">
      <c r="A5" s="15">
        <v>3</v>
      </c>
      <c r="B5" s="16" t="s">
        <v>16</v>
      </c>
      <c r="C5" s="15" t="s">
        <v>12</v>
      </c>
      <c r="D5" s="15" t="s">
        <v>17</v>
      </c>
      <c r="E5" s="17">
        <v>80</v>
      </c>
      <c r="F5" s="18"/>
      <c r="G5" s="18">
        <v>523</v>
      </c>
      <c r="H5" s="18">
        <v>50</v>
      </c>
      <c r="I5" s="19">
        <v>600</v>
      </c>
      <c r="J5" s="20">
        <v>50</v>
      </c>
      <c r="K5" s="31">
        <f>650/112*100</f>
        <v>580.35714285714289</v>
      </c>
      <c r="L5" s="22">
        <f>K5*J5</f>
        <v>29017.857142857145</v>
      </c>
    </row>
    <row r="6" spans="1:14" s="23" customFormat="1" x14ac:dyDescent="0.25">
      <c r="A6" s="24">
        <v>4</v>
      </c>
      <c r="B6" s="16" t="s">
        <v>18</v>
      </c>
      <c r="C6" s="15" t="s">
        <v>12</v>
      </c>
      <c r="D6" s="15" t="s">
        <v>19</v>
      </c>
      <c r="E6" s="17">
        <v>90</v>
      </c>
      <c r="F6" s="18">
        <v>446</v>
      </c>
      <c r="G6" s="18">
        <v>80</v>
      </c>
      <c r="H6" s="18">
        <v>1520</v>
      </c>
      <c r="I6" s="19">
        <v>95</v>
      </c>
      <c r="J6" s="20">
        <v>1000</v>
      </c>
      <c r="K6" s="31">
        <f>110/112*100</f>
        <v>98.214285714285708</v>
      </c>
      <c r="L6" s="22">
        <f>K6*J6</f>
        <v>98214.28571428571</v>
      </c>
    </row>
    <row r="7" spans="1:14" s="23" customFormat="1" x14ac:dyDescent="0.25">
      <c r="A7" s="15">
        <v>5</v>
      </c>
      <c r="B7" s="16" t="s">
        <v>20</v>
      </c>
      <c r="C7" s="15" t="s">
        <v>12</v>
      </c>
      <c r="D7" s="15" t="s">
        <v>21</v>
      </c>
      <c r="E7" s="17">
        <v>65</v>
      </c>
      <c r="F7" s="18">
        <v>30</v>
      </c>
      <c r="G7" s="18">
        <v>650</v>
      </c>
      <c r="H7" s="18">
        <v>40</v>
      </c>
      <c r="I7" s="19">
        <v>650</v>
      </c>
      <c r="J7" s="20">
        <v>110</v>
      </c>
      <c r="K7" s="31">
        <f>600/112*100</f>
        <v>535.71428571428567</v>
      </c>
      <c r="L7" s="22">
        <f>K7*J7</f>
        <v>58928.57142857142</v>
      </c>
    </row>
    <row r="8" spans="1:14" s="23" customFormat="1" x14ac:dyDescent="0.25">
      <c r="A8" s="24">
        <v>6</v>
      </c>
      <c r="B8" s="33" t="s">
        <v>22</v>
      </c>
      <c r="C8" s="15" t="s">
        <v>12</v>
      </c>
      <c r="D8" s="18" t="s">
        <v>23</v>
      </c>
      <c r="E8" s="17">
        <v>40</v>
      </c>
      <c r="F8" s="18">
        <v>142</v>
      </c>
      <c r="G8" s="18">
        <v>430</v>
      </c>
      <c r="H8" s="18">
        <v>130</v>
      </c>
      <c r="I8" s="19">
        <v>400</v>
      </c>
      <c r="J8" s="17">
        <v>100</v>
      </c>
      <c r="K8" s="31">
        <f>600/112*100</f>
        <v>535.71428571428567</v>
      </c>
      <c r="L8" s="22">
        <f>K8*J8</f>
        <v>53571.428571428565</v>
      </c>
    </row>
    <row r="9" spans="1:14" s="23" customFormat="1" x14ac:dyDescent="0.25">
      <c r="A9" s="15">
        <v>7</v>
      </c>
      <c r="B9" s="33" t="s">
        <v>24</v>
      </c>
      <c r="C9" s="15" t="s">
        <v>12</v>
      </c>
      <c r="D9" s="18">
        <v>0</v>
      </c>
      <c r="E9" s="17">
        <v>40</v>
      </c>
      <c r="F9" s="18">
        <v>17</v>
      </c>
      <c r="G9" s="18">
        <v>1400</v>
      </c>
      <c r="H9" s="18">
        <v>90</v>
      </c>
      <c r="I9" s="19">
        <v>1405</v>
      </c>
      <c r="J9" s="17">
        <v>50</v>
      </c>
      <c r="K9" s="31">
        <f>1400/112*100</f>
        <v>1250</v>
      </c>
      <c r="L9" s="22">
        <f>K9*J9</f>
        <v>62500</v>
      </c>
    </row>
    <row r="10" spans="1:14" s="23" customFormat="1" x14ac:dyDescent="0.25">
      <c r="A10" s="24">
        <v>8</v>
      </c>
      <c r="B10" s="33" t="s">
        <v>25</v>
      </c>
      <c r="C10" s="15" t="s">
        <v>12</v>
      </c>
      <c r="D10" s="18">
        <v>0</v>
      </c>
      <c r="E10" s="17">
        <v>40</v>
      </c>
      <c r="F10" s="18">
        <v>35</v>
      </c>
      <c r="G10" s="18">
        <v>1400</v>
      </c>
      <c r="H10" s="18">
        <v>80</v>
      </c>
      <c r="I10" s="19">
        <v>1405</v>
      </c>
      <c r="J10" s="17">
        <v>50</v>
      </c>
      <c r="K10" s="31">
        <f>1200/112*100</f>
        <v>1071.4285714285713</v>
      </c>
      <c r="L10" s="22">
        <f>K10*J10</f>
        <v>53571.428571428565</v>
      </c>
    </row>
    <row r="11" spans="1:14" s="23" customFormat="1" x14ac:dyDescent="0.25">
      <c r="A11" s="15">
        <v>9</v>
      </c>
      <c r="B11" s="33" t="s">
        <v>26</v>
      </c>
      <c r="C11" s="15" t="s">
        <v>12</v>
      </c>
      <c r="D11" s="18">
        <v>10</v>
      </c>
      <c r="E11" s="17">
        <v>35</v>
      </c>
      <c r="F11" s="18">
        <v>17</v>
      </c>
      <c r="G11" s="18"/>
      <c r="H11" s="18">
        <v>20</v>
      </c>
      <c r="I11" s="19">
        <v>2525</v>
      </c>
      <c r="J11" s="17">
        <v>15</v>
      </c>
      <c r="K11" s="31">
        <f>3315/112*100</f>
        <v>2959.8214285714284</v>
      </c>
      <c r="L11" s="22">
        <f>K11*J11</f>
        <v>44397.321428571428</v>
      </c>
    </row>
    <row r="12" spans="1:14" s="23" customFormat="1" x14ac:dyDescent="0.25">
      <c r="A12" s="24">
        <v>10</v>
      </c>
      <c r="B12" s="33" t="s">
        <v>27</v>
      </c>
      <c r="C12" s="18" t="s">
        <v>28</v>
      </c>
      <c r="D12" s="18">
        <v>0</v>
      </c>
      <c r="E12" s="17">
        <v>125</v>
      </c>
      <c r="F12" s="18"/>
      <c r="G12" s="18"/>
      <c r="H12" s="18" t="s">
        <v>29</v>
      </c>
      <c r="I12" s="19"/>
      <c r="J12" s="17">
        <v>50</v>
      </c>
      <c r="K12" s="31">
        <f>1400/112*100</f>
        <v>1250</v>
      </c>
      <c r="L12" s="22">
        <f>K12*J12</f>
        <v>62500</v>
      </c>
    </row>
    <row r="13" spans="1:14" s="23" customFormat="1" x14ac:dyDescent="0.25">
      <c r="A13" s="15">
        <v>11</v>
      </c>
      <c r="B13" s="33" t="s">
        <v>30</v>
      </c>
      <c r="C13" s="18" t="s">
        <v>28</v>
      </c>
      <c r="D13" s="18">
        <v>0</v>
      </c>
      <c r="E13" s="17">
        <v>1000</v>
      </c>
      <c r="F13" s="18"/>
      <c r="G13" s="18"/>
      <c r="H13" s="18">
        <v>50</v>
      </c>
      <c r="I13" s="19">
        <v>250</v>
      </c>
      <c r="J13" s="17">
        <v>200</v>
      </c>
      <c r="K13" s="31">
        <f>210/112*100</f>
        <v>187.5</v>
      </c>
      <c r="L13" s="22">
        <f>K13*J13</f>
        <v>37500</v>
      </c>
    </row>
    <row r="14" spans="1:14" s="23" customFormat="1" x14ac:dyDescent="0.25">
      <c r="A14" s="24">
        <v>12</v>
      </c>
      <c r="B14" s="33" t="s">
        <v>31</v>
      </c>
      <c r="C14" s="18" t="s">
        <v>28</v>
      </c>
      <c r="D14" s="18" t="s">
        <v>32</v>
      </c>
      <c r="E14" s="17">
        <v>5000</v>
      </c>
      <c r="F14" s="18">
        <v>3000</v>
      </c>
      <c r="G14" s="18">
        <v>65</v>
      </c>
      <c r="H14" s="18" t="s">
        <v>29</v>
      </c>
      <c r="I14" s="19"/>
      <c r="J14" s="17">
        <v>3000</v>
      </c>
      <c r="K14" s="31">
        <v>80</v>
      </c>
      <c r="L14" s="22">
        <v>240000</v>
      </c>
    </row>
    <row r="15" spans="1:14" ht="15.75" thickBot="1" x14ac:dyDescent="0.3">
      <c r="A15" s="15">
        <v>13</v>
      </c>
      <c r="B15" s="34" t="s">
        <v>33</v>
      </c>
      <c r="C15" s="28" t="s">
        <v>28</v>
      </c>
      <c r="D15" s="35" t="s">
        <v>34</v>
      </c>
      <c r="E15" s="36">
        <v>1200</v>
      </c>
      <c r="F15" s="37"/>
      <c r="G15" s="37"/>
      <c r="H15" s="28" t="s">
        <v>29</v>
      </c>
      <c r="I15" s="38"/>
      <c r="J15" s="27">
        <v>500</v>
      </c>
      <c r="K15" s="31">
        <f>170/112*100</f>
        <v>151.78571428571428</v>
      </c>
      <c r="L15" s="22">
        <f>K15*J15</f>
        <v>75892.857142857145</v>
      </c>
    </row>
    <row r="16" spans="1:14" x14ac:dyDescent="0.25">
      <c r="A16" s="39" t="s">
        <v>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>
        <f>SUM(L3:L15)</f>
        <v>1548236.6071428568</v>
      </c>
      <c r="M16" s="41"/>
      <c r="N16" s="41"/>
    </row>
    <row r="30" ht="45" customHeight="1" x14ac:dyDescent="0.25"/>
  </sheetData>
  <mergeCells count="2">
    <mergeCell ref="E1:I1"/>
    <mergeCell ref="A16:K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 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Раушан</dc:creator>
  <cp:lastModifiedBy>Раушан</cp:lastModifiedBy>
  <dcterms:created xsi:type="dcterms:W3CDTF">2020-04-01T05:13:12Z</dcterms:created>
  <dcterms:modified xsi:type="dcterms:W3CDTF">2020-04-01T05:14:45Z</dcterms:modified>
</cp:coreProperties>
</file>